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ADMON 2021-2024\CUENTA PUBLICA 2024\II TRIMESTRE 2024\"/>
    </mc:Choice>
  </mc:AlternateContent>
  <bookViews>
    <workbookView xWindow="-108" yWindow="-108" windowWidth="23256" windowHeight="12456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<sst xmlns="http://schemas.openxmlformats.org/spreadsheetml/2006/main" count="859" uniqueCount="603">
  <si>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</si>
  <si>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</si>
  <si>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</si>
  <si>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</si>
  <si>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</si>
  <si>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</si>
  <si>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</si>
  <si>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</si>
  <si>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</si>
  <si>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</si>
  <si>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</si>
  <si>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</si>
  <si>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</si>
  <si>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</si>
  <si>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</si>
  <si>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</si>
  <si>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</si>
  <si>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</si>
  <si>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</si>
  <si>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</si>
  <si>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</si>
  <si>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</si>
  <si>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</si>
  <si>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</si>
  <si>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</si>
  <si>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</si>
  <si>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</si>
  <si>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</si>
  <si>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</si>
  <si>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</si>
  <si>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</si>
  <si>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</si>
  <si>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</si>
  <si>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</si>
  <si>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</si>
  <si>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</si>
  <si>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</si>
  <si>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</si>
  <si>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</si>
  <si>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</si>
  <si>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</si>
  <si>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</si>
  <si>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</si>
  <si>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</si>
  <si>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</si>
  <si>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</si>
  <si>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</si>
  <si>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</si>
  <si>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</si>
  <si>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</si>
  <si>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</si>
  <si>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</si>
  <si>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</si>
  <si>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</si>
  <si>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</si>
  <si>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</si>
  <si>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</si>
  <si>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</si>
  <si>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</si>
  <si>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</si>
  <si>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</si>
  <si>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</si>
  <si>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</si>
  <si>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</si>
  <si>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</si>
  <si>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</si>
  <si>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</si>
  <si>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</si>
  <si>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</si>
  <si>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</si>
  <si>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</si>
  <si>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</si>
  <si>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</si>
  <si>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</si>
  <si>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</si>
  <si>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</si>
  <si>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</si>
  <si>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</si>
  <si>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</si>
  <si>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</si>
  <si>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</si>
  <si>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</si>
  <si>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</si>
  <si>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</si>
  <si>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</si>
  <si>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</si>
  <si>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</si>
  <si>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</si>
  <si>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</si>
  <si>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</si>
  <si>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</si>
  <si>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</si>
  <si>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</si>
  <si>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</si>
  <si>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</si>
  <si>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</si>
  <si>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</si>
  <si>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</si>
  <si>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</si>
  <si>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</si>
  <si>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</si>
  <si>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</si>
  <si>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</si>
  <si>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</si>
  <si>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</si>
  <si>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</si>
  <si>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</si>
  <si>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</si>
  <si>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</si>
  <si>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</si>
  <si>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</si>
  <si>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</si>
  <si>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</si>
  <si>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</si>
  <si>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</si>
  <si>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</si>
  <si>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</si>
  <si>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</si>
  <si>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</si>
  <si>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</si>
  <si>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</si>
  <si>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</si>
  <si>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</si>
  <si>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</si>
  <si>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</si>
  <si>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</si>
  <si>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</si>
  <si>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</si>
  <si>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</si>
  <si>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</si>
  <si>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</si>
  <si>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</si>
  <si>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</si>
  <si>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</si>
  <si>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</si>
  <si>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</si>
  <si>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</si>
  <si>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</si>
  <si>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</si>
  <si>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</si>
  <si>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</si>
  <si>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</si>
  <si>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</si>
  <si>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</si>
  <si>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</si>
  <si>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</si>
  <si>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</si>
  <si>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</si>
  <si>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</si>
  <si>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</si>
  <si>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</si>
  <si>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</si>
  <si>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</si>
  <si>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</si>
  <si>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</si>
  <si>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</si>
  <si>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</si>
  <si>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</si>
  <si>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</si>
  <si>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</si>
  <si>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</si>
  <si>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</si>
  <si>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</si>
  <si>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</si>
  <si>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</si>
  <si>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</si>
  <si>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</si>
  <si>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</si>
  <si>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</si>
  <si>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</si>
  <si>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</si>
  <si>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</si>
  <si>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</si>
  <si>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</si>
  <si>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</si>
  <si>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</si>
  <si>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</si>
  <si>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</si>
  <si>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</si>
  <si>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</si>
  <si>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</si>
  <si>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</si>
  <si>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</si>
  <si>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</si>
  <si>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</si>
  <si>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</si>
  <si>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</si>
  <si>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</si>
  <si>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</si>
  <si>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</si>
  <si>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</si>
  <si>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</si>
  <si>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</si>
  <si>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</si>
  <si>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</si>
  <si>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</si>
  <si>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</si>
  <si>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</si>
  <si>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</si>
  <si>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</si>
  <si>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</si>
  <si>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</si>
  <si>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</si>
  <si>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</si>
  <si>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</si>
  <si>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</si>
  <si>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</si>
  <si>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</si>
  <si>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</si>
  <si>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</si>
  <si>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</si>
  <si>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</si>
  <si>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</si>
  <si>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</si>
  <si>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</si>
  <si>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</si>
  <si>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</si>
  <si>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</si>
  <si>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</si>
  <si>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</si>
  <si>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</si>
  <si>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</si>
  <si>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</si>
  <si>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</si>
  <si>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</si>
  <si>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</si>
  <si>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</si>
  <si>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</si>
  <si>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</si>
  <si>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</si>
  <si>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</si>
  <si>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</si>
  <si>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</si>
  <si>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</si>
  <si>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</si>
  <si>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</si>
  <si>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</si>
  <si>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</si>
  <si>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</si>
  <si>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</si>
  <si>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</si>
  <si>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</si>
  <si>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</si>
  <si>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</si>
  <si>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</si>
  <si>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</si>
  <si>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</si>
  <si>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</si>
  <si>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</si>
  <si>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</si>
  <si>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</si>
  <si>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</si>
  <si>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</si>
  <si>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</si>
  <si>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</si>
  <si>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</si>
  <si>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</si>
  <si>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</si>
  <si>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</si>
  <si>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</si>
  <si>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</si>
  <si>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</si>
  <si>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</si>
  <si>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</si>
  <si>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</si>
  <si>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</si>
  <si>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</si>
  <si>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</si>
  <si>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</si>
  <si>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</si>
  <si>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</si>
  <si>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</si>
  <si>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</si>
  <si>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</si>
  <si>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</si>
  <si>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</si>
  <si>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</si>
  <si>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</si>
  <si>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</si>
  <si>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</si>
  <si>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</si>
  <si>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</si>
  <si>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</si>
  <si>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</si>
  <si>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</si>
  <si>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</si>
  <si>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</si>
  <si>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</si>
  <si>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</si>
  <si>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</si>
  <si>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</si>
  <si>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</si>
  <si>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</si>
  <si>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</si>
  <si>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</si>
  <si>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</si>
  <si>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</si>
  <si>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</si>
  <si>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</si>
  <si>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</si>
  <si>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</si>
  <si>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</si>
  <si>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</si>
  <si>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</si>
  <si>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</si>
  <si>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</si>
  <si>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</si>
  <si>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</si>
  <si>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</si>
  <si>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</si>
  <si>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</si>
  <si>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</si>
  <si>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</si>
  <si>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</si>
  <si>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</si>
  <si>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</si>
  <si>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</si>
  <si>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</si>
  <si>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</si>
  <si>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</si>
  <si>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</si>
  <si>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</si>
  <si>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</si>
  <si>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</si>
  <si>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</si>
  <si>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</si>
  <si>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</si>
  <si>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</si>
  <si>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</si>
  <si>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</si>
  <si>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</si>
  <si>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</si>
  <si>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</si>
  <si>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</si>
  <si>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</si>
  <si>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</si>
  <si>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</si>
  <si>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</si>
  <si>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</si>
  <si>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</si>
  <si>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</si>
  <si>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</si>
  <si>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</si>
  <si>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</si>
  <si>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</si>
  <si>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</si>
  <si>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</si>
  <si>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</si>
  <si>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</si>
  <si>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</si>
  <si>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</si>
  <si>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</si>
  <si>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</si>
  <si>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</si>
  <si>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</si>
  <si>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</si>
  <si>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</si>
  <si>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</si>
  <si>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</si>
  <si>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</si>
  <si>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</si>
  <si>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</si>
  <si>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</si>
  <si>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</si>
  <si>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</si>
  <si>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</si>
  <si>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</si>
  <si>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</si>
  <si>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</si>
  <si>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</si>
  <si>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</si>
  <si>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</si>
  <si>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</si>
  <si>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</si>
  <si>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</si>
  <si>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</si>
  <si>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</si>
  <si>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</si>
  <si>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</si>
  <si>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</si>
  <si>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</si>
  <si>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</si>
  <si>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</si>
  <si>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</si>
  <si>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</si>
  <si>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</si>
  <si>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</si>
  <si>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</si>
  <si>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</si>
  <si>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</si>
  <si>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</si>
  <si>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</si>
  <si>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</si>
  <si>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</si>
  <si>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</si>
  <si>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</si>
  <si>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</si>
  <si>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</si>
  <si>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</si>
  <si>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</si>
  <si>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</si>
  <si>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</si>
  <si>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</si>
  <si>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</si>
  <si>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</si>
  <si>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</si>
  <si>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</si>
  <si>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</si>
  <si>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</si>
  <si>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</si>
  <si>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</si>
  <si>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</si>
  <si>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</si>
  <si>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</si>
  <si>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</si>
  <si>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</si>
  <si>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</si>
  <si>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</si>
  <si>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</si>
  <si>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</si>
  <si>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</si>
  <si>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</si>
  <si>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</si>
  <si>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</si>
  <si>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</si>
  <si>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</si>
  <si>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</si>
  <si>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</si>
  <si>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</si>
  <si>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</si>
  <si>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</si>
  <si>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</si>
  <si>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</si>
  <si>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</si>
  <si>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</si>
  <si>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</si>
  <si>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</si>
  <si>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</si>
  <si>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</si>
  <si>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</si>
  <si>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</si>
  <si>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</si>
  <si>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</si>
  <si>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</si>
  <si>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</si>
  <si>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</si>
  <si>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</si>
  <si>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</si>
  <si>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</si>
  <si>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</si>
  <si>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</si>
  <si>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</si>
  <si>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</si>
  <si>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</si>
  <si>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</si>
  <si>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</si>
  <si>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</si>
  <si>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</si>
  <si>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</si>
  <si>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</si>
  <si>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</si>
  <si>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</si>
  <si>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</si>
  <si>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</si>
  <si>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</si>
  <si>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</si>
  <si>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</si>
  <si>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</si>
  <si>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</si>
  <si>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</si>
  <si>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</si>
  <si>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</si>
  <si>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</si>
  <si>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</si>
  <si>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</si>
  <si>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</si>
  <si>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</si>
  <si>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</si>
  <si>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</si>
  <si>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</si>
  <si>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</si>
  <si>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</si>
  <si>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</si>
  <si>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</si>
  <si>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</si>
  <si>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</si>
  <si>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</si>
  <si>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</si>
  <si>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</si>
  <si>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</si>
  <si>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</si>
  <si>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</si>
  <si>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</si>
  <si>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</si>
  <si>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</si>
  <si>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</si>
  <si>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</si>
  <si>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</si>
  <si>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</si>
  <si>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</si>
  <si>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</si>
  <si>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</si>
  <si>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</si>
  <si>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</si>
  <si>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</si>
  <si>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</si>
  <si>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</si>
  <si>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</si>
  <si>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</si>
  <si>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</si>
  <si>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</si>
  <si>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</si>
  <si>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</si>
  <si>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</si>
  <si>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</si>
  <si>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</si>
  <si>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</si>
  <si>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</si>
  <si>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</si>
  <si>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</si>
  <si>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</si>
  <si>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</si>
  <si>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</si>
  <si>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</si>
  <si>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</si>
  <si>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</si>
  <si>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</si>
  <si>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</si>
  <si>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</si>
  <si>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</si>
  <si>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</si>
  <si>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</si>
  <si>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</si>
  <si>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</si>
  <si>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</si>
  <si>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</si>
  <si>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</si>
  <si>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</si>
  <si>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</si>
  <si>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</si>
  <si>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</si>
  <si>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</si>
  <si>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</si>
  <si>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</si>
  <si>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</si>
  <si>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</si>
  <si>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</si>
  <si>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</si>
  <si>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</si>
  <si>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</si>
  <si>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</si>
  <si>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</si>
  <si>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</si>
  <si>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</si>
  <si>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</si>
  <si>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</si>
  <si>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</si>
  <si>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</si>
  <si>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</si>
  <si>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</si>
  <si>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</si>
  <si>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</si>
  <si>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</si>
  <si>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</si>
  <si>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</si>
  <si>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</si>
  <si>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</si>
  <si>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</si>
  <si>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</si>
  <si>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</si>
  <si>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</si>
  <si>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</si>
  <si>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</si>
  <si>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</si>
  <si>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</si>
  <si>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</si>
  <si>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</si>
  <si>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</si>
  <si>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</si>
  <si>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</si>
  <si>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</si>
  <si>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</si>
  <si>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</si>
  <si>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</si>
  <si>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</si>
  <si>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</si>
  <si>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</si>
  <si>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</si>
  <si>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</si>
  <si>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</si>
  <si>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</si>
  <si>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</si>
  <si>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</si>
  <si>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</si>
  <si>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</si>
  <si>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</si>
  <si>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</si>
  <si>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</si>
  <si>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</si>
  <si>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</si>
  <si>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Municipal para el Desarrollo Integral de la Familia de Silao de la Victoria</t>
  </si>
  <si>
    <t>Del 1 de Enero al 30 de Junio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</si>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</sst>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5" fillId="0" borderId="0" xfId="10" applyFont="1" applyAlignment="1">
      <alignment horizontal="center" wrapText="1"/>
    </xf>
    <xf numFmtId="0" fontId="5" fillId="0" borderId="11" xfId="10" applyFont="1" applyBorder="1" applyAlignment="1">
      <alignment horizontal="center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3</xdr:col>
      <xdr:colOff>861060</xdr:colOff>
      <xdr:row>54</xdr:row>
      <xdr:rowOff>123533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61760"/>
          <a:ext cx="7482840" cy="1030313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</xdr:colOff>
      <xdr:row>0</xdr:row>
      <xdr:rowOff>0</xdr:rowOff>
    </xdr:from>
    <xdr:to>
      <xdr:col>0</xdr:col>
      <xdr:colOff>784860</xdr:colOff>
      <xdr:row>3</xdr:row>
      <xdr:rowOff>153538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" y="0"/>
          <a:ext cx="762000" cy="770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106680</xdr:rowOff>
    </xdr:from>
    <xdr:to>
      <xdr:col>1</xdr:col>
      <xdr:colOff>175260</xdr:colOff>
      <xdr:row>3</xdr:row>
      <xdr:rowOff>168778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106680"/>
          <a:ext cx="762000" cy="7707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4</xdr:col>
      <xdr:colOff>83820</xdr:colOff>
      <xdr:row>223</xdr:row>
      <xdr:rowOff>123533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0091380"/>
          <a:ext cx="8610600" cy="1030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175</xdr:row>
      <xdr:rowOff>57150</xdr:rowOff>
    </xdr:from>
    <xdr:to>
      <xdr:col>5</xdr:col>
      <xdr:colOff>232395</xdr:colOff>
      <xdr:row>183</xdr:row>
      <xdr:rowOff>20663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23812500"/>
          <a:ext cx="8614395" cy="10303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31</xdr:row>
      <xdr:rowOff>99060</xdr:rowOff>
    </xdr:from>
    <xdr:to>
      <xdr:col>4</xdr:col>
      <xdr:colOff>975361</xdr:colOff>
      <xdr:row>39</xdr:row>
      <xdr:rowOff>93053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541520"/>
          <a:ext cx="7673340" cy="10303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521678</xdr:colOff>
      <xdr:row>148</xdr:row>
      <xdr:rowOff>41031</xdr:rowOff>
    </xdr:from>
    <xdr:to>
      <xdr:col>3</xdr:col>
      <xdr:colOff>1037493</xdr:colOff>
      <xdr:row>155</xdr:row>
      <xdr:rowOff>24307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678" y="19548231"/>
          <a:ext cx="6600092" cy="8859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3</xdr:col>
      <xdr:colOff>53339</xdr:colOff>
      <xdr:row>32</xdr:row>
      <xdr:rowOff>123533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87140"/>
          <a:ext cx="5821679" cy="10303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3</xdr:col>
      <xdr:colOff>99565</xdr:colOff>
      <xdr:row>51</xdr:row>
      <xdr:rowOff>123533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72200"/>
          <a:ext cx="5822185" cy="10303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998220</xdr:colOff>
      <xdr:row>60</xdr:row>
      <xdr:rowOff>121920</xdr:rowOff>
    </xdr:from>
    <xdr:to>
      <xdr:col>5</xdr:col>
      <xdr:colOff>632460</xdr:colOff>
      <xdr:row>68</xdr:row>
      <xdr:rowOff>115913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4020" y="8214360"/>
          <a:ext cx="8778240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46" activePane="bottomLeft" state="frozen"/>
      <selection activeCell="A14" sqref="A14:B14"/>
      <selection pane="bottomLeft" activeCell="B69" sqref="B69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2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2" customHeight="1" x14ac:dyDescent="0.2">
      <c r="A3" s="165" t="s">
        <v>601</v>
      </c>
      <c r="B3" s="166"/>
      <c r="C3" s="10" t="s">
        <v>496</v>
      </c>
      <c r="D3" s="118">
        <v>2</v>
      </c>
    </row>
    <row r="4" spans="1:4" ht="16.2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0.8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93" zoomScaleNormal="100" workbookViewId="0">
      <selection sqref="A1:E223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899999999999999" customHeight="1" x14ac:dyDescent="0.3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899999999999999" customHeight="1" x14ac:dyDescent="0.3">
      <c r="A3" s="164" t="s">
        <v>601</v>
      </c>
      <c r="B3" s="164"/>
      <c r="C3" s="164"/>
      <c r="D3" s="10" t="s">
        <v>499</v>
      </c>
      <c r="E3" s="19">
        <v>2</v>
      </c>
    </row>
    <row r="4" spans="1:5" s="11" customFormat="1" ht="18.899999999999999" customHeight="1" x14ac:dyDescent="0.3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27748519.990000002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1886957.53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1886957.53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418</v>
      </c>
      <c r="C51" s="45">
        <v>1886957.53</v>
      </c>
      <c r="D51" s="80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424</v>
      </c>
      <c r="C57" s="121">
        <f>+C58+C64</f>
        <v>25583333</v>
      </c>
      <c r="D57" s="80"/>
      <c r="E57" s="40"/>
    </row>
    <row r="58" spans="1:5" ht="20.399999999999999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25583333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25583333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278229.46000000002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278229.46000000002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278229.46000000002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24009492.52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19114220.23</v>
      </c>
      <c r="D95" s="124">
        <f>C95/$C$94</f>
        <v>0.79611096378142021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13918673.619999999</v>
      </c>
      <c r="D96" s="124">
        <f t="shared" ref="D96:D159" si="0">C96/$C$94</f>
        <v>0.5797154441480048</v>
      </c>
      <c r="E96" s="42"/>
    </row>
    <row r="97" spans="1:5" x14ac:dyDescent="0.2">
      <c r="A97" s="44">
        <v>5111</v>
      </c>
      <c r="B97" s="42" t="s">
        <v>279</v>
      </c>
      <c r="C97" s="45">
        <v>10482505.779999999</v>
      </c>
      <c r="D97" s="46">
        <f t="shared" si="0"/>
        <v>0.43659839004377254</v>
      </c>
      <c r="E97" s="42"/>
    </row>
    <row r="98" spans="1:5" x14ac:dyDescent="0.2">
      <c r="A98" s="44">
        <v>5112</v>
      </c>
      <c r="B98" s="42" t="s">
        <v>280</v>
      </c>
      <c r="C98" s="45">
        <v>1882089.81</v>
      </c>
      <c r="D98" s="46">
        <f t="shared" si="0"/>
        <v>7.8389404042264202E-2</v>
      </c>
      <c r="E98" s="42"/>
    </row>
    <row r="99" spans="1:5" x14ac:dyDescent="0.2">
      <c r="A99" s="44">
        <v>5113</v>
      </c>
      <c r="B99" s="42" t="s">
        <v>281</v>
      </c>
      <c r="C99" s="45">
        <v>36948.639999999999</v>
      </c>
      <c r="D99" s="46">
        <f t="shared" si="0"/>
        <v>1.538917991257901E-3</v>
      </c>
      <c r="E99" s="42"/>
    </row>
    <row r="100" spans="1:5" x14ac:dyDescent="0.2">
      <c r="A100" s="44">
        <v>5114</v>
      </c>
      <c r="B100" s="42" t="s">
        <v>282</v>
      </c>
      <c r="C100" s="45">
        <v>144455.70000000001</v>
      </c>
      <c r="D100" s="46">
        <f t="shared" si="0"/>
        <v>6.0166078012547685E-3</v>
      </c>
      <c r="E100" s="42"/>
    </row>
    <row r="101" spans="1:5" x14ac:dyDescent="0.2">
      <c r="A101" s="44">
        <v>5115</v>
      </c>
      <c r="B101" s="42" t="s">
        <v>283</v>
      </c>
      <c r="C101" s="45">
        <v>1372673.69</v>
      </c>
      <c r="D101" s="46">
        <f t="shared" si="0"/>
        <v>5.71721242694554E-2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1707667.6700000002</v>
      </c>
      <c r="D103" s="124">
        <f t="shared" si="0"/>
        <v>7.1124688228104208E-2</v>
      </c>
      <c r="E103" s="42"/>
    </row>
    <row r="104" spans="1:5" x14ac:dyDescent="0.2">
      <c r="A104" s="44">
        <v>5121</v>
      </c>
      <c r="B104" s="42" t="s">
        <v>286</v>
      </c>
      <c r="C104" s="45">
        <v>505642.82</v>
      </c>
      <c r="D104" s="46">
        <f t="shared" si="0"/>
        <v>2.1060121099136003E-2</v>
      </c>
      <c r="E104" s="42"/>
    </row>
    <row r="105" spans="1:5" x14ac:dyDescent="0.2">
      <c r="A105" s="44">
        <v>5122</v>
      </c>
      <c r="B105" s="42" t="s">
        <v>287</v>
      </c>
      <c r="C105" s="45">
        <v>203410.72</v>
      </c>
      <c r="D105" s="46">
        <f t="shared" si="0"/>
        <v>8.4720957692278626E-3</v>
      </c>
      <c r="E105" s="42"/>
    </row>
    <row r="106" spans="1:5" x14ac:dyDescent="0.2">
      <c r="A106" s="44">
        <v>5123</v>
      </c>
      <c r="B106" s="42" t="s">
        <v>288</v>
      </c>
      <c r="C106" s="45">
        <v>10528.05</v>
      </c>
      <c r="D106" s="46">
        <f t="shared" si="0"/>
        <v>4.3849531560194758E-4</v>
      </c>
      <c r="E106" s="42"/>
    </row>
    <row r="107" spans="1:5" x14ac:dyDescent="0.2">
      <c r="A107" s="44">
        <v>5124</v>
      </c>
      <c r="B107" s="42" t="s">
        <v>289</v>
      </c>
      <c r="C107" s="45">
        <v>105075.39</v>
      </c>
      <c r="D107" s="46">
        <f t="shared" si="0"/>
        <v>4.3764102849100954E-3</v>
      </c>
      <c r="E107" s="42"/>
    </row>
    <row r="108" spans="1:5" x14ac:dyDescent="0.2">
      <c r="A108" s="44">
        <v>5125</v>
      </c>
      <c r="B108" s="42" t="s">
        <v>290</v>
      </c>
      <c r="C108" s="45">
        <v>214229.66</v>
      </c>
      <c r="D108" s="46">
        <f t="shared" si="0"/>
        <v>8.9227067095044126E-3</v>
      </c>
      <c r="E108" s="42"/>
    </row>
    <row r="109" spans="1:5" x14ac:dyDescent="0.2">
      <c r="A109" s="44">
        <v>5126</v>
      </c>
      <c r="B109" s="42" t="s">
        <v>291</v>
      </c>
      <c r="C109" s="45">
        <v>619830.72</v>
      </c>
      <c r="D109" s="46">
        <f t="shared" si="0"/>
        <v>2.5816069185289052E-2</v>
      </c>
      <c r="E109" s="42"/>
    </row>
    <row r="110" spans="1:5" x14ac:dyDescent="0.2">
      <c r="A110" s="44">
        <v>5127</v>
      </c>
      <c r="B110" s="42" t="s">
        <v>292</v>
      </c>
      <c r="C110" s="45">
        <v>46391.07</v>
      </c>
      <c r="D110" s="46">
        <f t="shared" si="0"/>
        <v>1.932197024212655E-3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2559.2399999999998</v>
      </c>
      <c r="D112" s="46">
        <f t="shared" si="0"/>
        <v>1.0659284022218058E-4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3487878.94</v>
      </c>
      <c r="D113" s="124">
        <f t="shared" si="0"/>
        <v>0.14527083140531119</v>
      </c>
      <c r="E113" s="42"/>
    </row>
    <row r="114" spans="1:5" x14ac:dyDescent="0.2">
      <c r="A114" s="44">
        <v>5131</v>
      </c>
      <c r="B114" s="42" t="s">
        <v>296</v>
      </c>
      <c r="C114" s="45">
        <v>380725.78</v>
      </c>
      <c r="D114" s="46">
        <f t="shared" si="0"/>
        <v>1.5857302260047938E-2</v>
      </c>
      <c r="E114" s="42"/>
    </row>
    <row r="115" spans="1:5" x14ac:dyDescent="0.2">
      <c r="A115" s="44">
        <v>5132</v>
      </c>
      <c r="B115" s="42" t="s">
        <v>297</v>
      </c>
      <c r="C115" s="45">
        <v>54377.9</v>
      </c>
      <c r="D115" s="46">
        <f t="shared" si="0"/>
        <v>2.2648500360723163E-3</v>
      </c>
      <c r="E115" s="42"/>
    </row>
    <row r="116" spans="1:5" x14ac:dyDescent="0.2">
      <c r="A116" s="44">
        <v>5133</v>
      </c>
      <c r="B116" s="42" t="s">
        <v>298</v>
      </c>
      <c r="C116" s="45">
        <v>253001.36</v>
      </c>
      <c r="D116" s="46">
        <f t="shared" si="0"/>
        <v>1.0537555501818662E-2</v>
      </c>
      <c r="E116" s="42"/>
    </row>
    <row r="117" spans="1:5" x14ac:dyDescent="0.2">
      <c r="A117" s="44">
        <v>5134</v>
      </c>
      <c r="B117" s="42" t="s">
        <v>299</v>
      </c>
      <c r="C117" s="45">
        <v>289539.15000000002</v>
      </c>
      <c r="D117" s="46">
        <f t="shared" si="0"/>
        <v>1.2059361511236141E-2</v>
      </c>
      <c r="E117" s="42"/>
    </row>
    <row r="118" spans="1:5" x14ac:dyDescent="0.2">
      <c r="A118" s="44">
        <v>5135</v>
      </c>
      <c r="B118" s="42" t="s">
        <v>300</v>
      </c>
      <c r="C118" s="45">
        <v>1624653.12</v>
      </c>
      <c r="D118" s="46">
        <f t="shared" si="0"/>
        <v>6.7667116189426238E-2</v>
      </c>
      <c r="E118" s="42"/>
    </row>
    <row r="119" spans="1:5" x14ac:dyDescent="0.2">
      <c r="A119" s="44">
        <v>5136</v>
      </c>
      <c r="B119" s="42" t="s">
        <v>301</v>
      </c>
      <c r="C119" s="45">
        <v>3944</v>
      </c>
      <c r="D119" s="46">
        <f t="shared" si="0"/>
        <v>1.6426836163715801E-4</v>
      </c>
      <c r="E119" s="42"/>
    </row>
    <row r="120" spans="1:5" x14ac:dyDescent="0.2">
      <c r="A120" s="44">
        <v>5137</v>
      </c>
      <c r="B120" s="42" t="s">
        <v>302</v>
      </c>
      <c r="C120" s="45">
        <v>29976.3</v>
      </c>
      <c r="D120" s="46">
        <f t="shared" si="0"/>
        <v>1.2485186838093153E-3</v>
      </c>
      <c r="E120" s="42"/>
    </row>
    <row r="121" spans="1:5" x14ac:dyDescent="0.2">
      <c r="A121" s="44">
        <v>5138</v>
      </c>
      <c r="B121" s="42" t="s">
        <v>303</v>
      </c>
      <c r="C121" s="45">
        <v>375606.33</v>
      </c>
      <c r="D121" s="46">
        <f t="shared" si="0"/>
        <v>1.5644076178916257E-2</v>
      </c>
      <c r="E121" s="42"/>
    </row>
    <row r="122" spans="1:5" x14ac:dyDescent="0.2">
      <c r="A122" s="44">
        <v>5139</v>
      </c>
      <c r="B122" s="42" t="s">
        <v>304</v>
      </c>
      <c r="C122" s="45">
        <v>476055</v>
      </c>
      <c r="D122" s="46">
        <f t="shared" si="0"/>
        <v>1.9827782682347174E-2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4895272.29</v>
      </c>
      <c r="D123" s="124">
        <f t="shared" si="0"/>
        <v>0.20388903621857976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4895272.29</v>
      </c>
      <c r="D133" s="124">
        <f t="shared" si="0"/>
        <v>0.20388903621857976</v>
      </c>
      <c r="E133" s="42"/>
    </row>
    <row r="134" spans="1:5" x14ac:dyDescent="0.2">
      <c r="A134" s="44">
        <v>5241</v>
      </c>
      <c r="B134" s="42" t="s">
        <v>314</v>
      </c>
      <c r="C134" s="45">
        <v>4895272.29</v>
      </c>
      <c r="D134" s="46">
        <f t="shared" si="0"/>
        <v>0.20388903621857976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73" zoomScale="80" zoomScaleNormal="80" workbookViewId="0">
      <selection activeCell="C197" sqref="C19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899999999999999" customHeight="1" x14ac:dyDescent="0.3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899999999999999" customHeight="1" x14ac:dyDescent="0.3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2</v>
      </c>
    </row>
    <row r="4" spans="1:8" s="11" customFormat="1" ht="18.899999999999999" customHeight="1" x14ac:dyDescent="0.3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301504.65999999997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51281.05</v>
      </c>
      <c r="D15" s="18">
        <v>40430.17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940155.5</v>
      </c>
      <c r="D20" s="18">
        <v>940155.5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20800</v>
      </c>
      <c r="D21" s="18">
        <v>20800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552995.42000000004</v>
      </c>
      <c r="D23" s="18">
        <v>552995.42000000004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82860</v>
      </c>
      <c r="D24" s="18">
        <v>82860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7000</v>
      </c>
      <c r="D26" s="18">
        <v>7000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0.04</v>
      </c>
      <c r="D27" s="18">
        <v>0.04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6173115.1499999994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18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828201.59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5344895.5599999996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14705061.91</v>
      </c>
      <c r="D64" s="18">
        <f t="shared" ref="D64:E64" si="0">SUM(D65:D72)</f>
        <v>0</v>
      </c>
      <c r="E64" s="18">
        <f t="shared" si="0"/>
        <v>5005816.78</v>
      </c>
    </row>
    <row r="65" spans="1:9" x14ac:dyDescent="0.2">
      <c r="A65" s="16">
        <v>1241</v>
      </c>
      <c r="B65" s="14" t="s">
        <v>157</v>
      </c>
      <c r="C65" s="18">
        <v>3506461.56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348056.39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4315421.7699999996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5477937.2400000002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3944</v>
      </c>
      <c r="D69" s="18">
        <v>0</v>
      </c>
      <c r="E69" s="18">
        <v>5005816.78</v>
      </c>
    </row>
    <row r="70" spans="1:9" x14ac:dyDescent="0.2">
      <c r="A70" s="16">
        <v>1246</v>
      </c>
      <c r="B70" s="14" t="s">
        <v>162</v>
      </c>
      <c r="C70" s="18">
        <v>1053240.95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77853.86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21593.86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56260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63072.9</v>
      </c>
    </row>
    <row r="99" spans="1:8" x14ac:dyDescent="0.2">
      <c r="A99" s="16">
        <v>1191</v>
      </c>
      <c r="B99" s="14" t="s">
        <v>484</v>
      </c>
      <c r="C99" s="18">
        <v>63072.9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864442.90000000014</v>
      </c>
      <c r="D110" s="18">
        <f>SUM(D111:D119)</f>
        <v>864442.90000000014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10937.78</v>
      </c>
      <c r="D111" s="18">
        <f>C111</f>
        <v>10937.78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224955.14</v>
      </c>
      <c r="D112" s="18">
        <f t="shared" ref="D112:D119" si="1">C112</f>
        <v>224955.14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-665548.84</v>
      </c>
      <c r="D113" s="18">
        <f t="shared" si="1"/>
        <v>-665548.84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663066.67000000004</v>
      </c>
      <c r="D117" s="18">
        <f t="shared" si="1"/>
        <v>663066.67000000004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631032.15</v>
      </c>
      <c r="D119" s="18">
        <f t="shared" si="1"/>
        <v>631032.15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sqref="A1:E38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899999999999999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899999999999999" customHeight="1" x14ac:dyDescent="0.2">
      <c r="A3" s="172" t="s">
        <v>601</v>
      </c>
      <c r="B3" s="172"/>
      <c r="C3" s="172"/>
      <c r="D3" s="21" t="s">
        <v>499</v>
      </c>
      <c r="E3" s="22">
        <v>2</v>
      </c>
    </row>
    <row r="4" spans="1:5" ht="18.899999999999999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945816.92</v>
      </c>
    </row>
    <row r="10" spans="1:5" x14ac:dyDescent="0.2">
      <c r="A10" s="27">
        <v>3120</v>
      </c>
      <c r="B10" s="23" t="s">
        <v>383</v>
      </c>
      <c r="C10" s="28">
        <v>0.05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3739027.47</v>
      </c>
    </row>
    <row r="16" spans="1:5" x14ac:dyDescent="0.2">
      <c r="A16" s="27">
        <v>3220</v>
      </c>
      <c r="B16" s="23" t="s">
        <v>387</v>
      </c>
      <c r="C16" s="28">
        <v>14141561.949999999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32" zoomScale="130" zoomScaleNormal="130" workbookViewId="0">
      <selection activeCell="B156" sqref="B156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899999999999999" customHeight="1" x14ac:dyDescent="0.3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899999999999999" customHeight="1" x14ac:dyDescent="0.3">
      <c r="A3" s="172" t="s">
        <v>601</v>
      </c>
      <c r="B3" s="172"/>
      <c r="C3" s="172"/>
      <c r="D3" s="21" t="s">
        <v>499</v>
      </c>
      <c r="E3" s="22">
        <v>2</v>
      </c>
    </row>
    <row r="4" spans="1:5" s="29" customFormat="1" ht="18.899999999999999" customHeight="1" x14ac:dyDescent="0.3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-3362.31</v>
      </c>
      <c r="D9" s="28">
        <v>-3362.31</v>
      </c>
    </row>
    <row r="10" spans="1:5" x14ac:dyDescent="0.2">
      <c r="A10" s="27">
        <v>1112</v>
      </c>
      <c r="B10" s="23" t="s">
        <v>401</v>
      </c>
      <c r="C10" s="28">
        <v>1372624.49</v>
      </c>
      <c r="D10" s="28">
        <v>165213.35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301504.65999999997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1670766.8399999999</v>
      </c>
      <c r="D16" s="84">
        <f>SUM(D9:D15)</f>
        <v>161851.04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1340106.8999999999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1340106.8999999999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836867.43</v>
      </c>
      <c r="D29" s="84">
        <f>SUM(D30:D37)</f>
        <v>5160219.2700000005</v>
      </c>
    </row>
    <row r="30" spans="1:4" x14ac:dyDescent="0.2">
      <c r="A30" s="27">
        <v>1241</v>
      </c>
      <c r="B30" s="23" t="s">
        <v>157</v>
      </c>
      <c r="C30" s="28">
        <v>445078.08</v>
      </c>
      <c r="D30" s="28">
        <v>828907.8</v>
      </c>
    </row>
    <row r="31" spans="1:4" x14ac:dyDescent="0.2">
      <c r="A31" s="27">
        <v>1242</v>
      </c>
      <c r="B31" s="23" t="s">
        <v>158</v>
      </c>
      <c r="C31" s="28">
        <v>71688</v>
      </c>
      <c r="D31" s="28">
        <v>59374.27</v>
      </c>
    </row>
    <row r="32" spans="1:4" x14ac:dyDescent="0.2">
      <c r="A32" s="27">
        <v>1243</v>
      </c>
      <c r="B32" s="23" t="s">
        <v>159</v>
      </c>
      <c r="C32" s="28">
        <v>105179</v>
      </c>
      <c r="D32" s="28">
        <v>1586705.12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2049500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214922.35</v>
      </c>
      <c r="D35" s="28">
        <v>635732.07999999996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34800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34800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836867.43</v>
      </c>
      <c r="D44" s="84">
        <f>D21+D29+D38</f>
        <v>6535126.1699999999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3739027.47</v>
      </c>
      <c r="D48" s="84">
        <v>2063097.13</v>
      </c>
      <c r="E48" s="156"/>
    </row>
    <row r="49" spans="1:4" x14ac:dyDescent="0.2">
      <c r="A49" s="27"/>
      <c r="B49" s="85" t="s">
        <v>509</v>
      </c>
      <c r="C49" s="84">
        <f>C54+C66+C94+C97+C50</f>
        <v>22447.14</v>
      </c>
      <c r="D49" s="84">
        <f>D54+D66+D94+D97+D50</f>
        <v>431250.26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926722.61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926722.61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24906.12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895481.11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6335.38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22447.14</v>
      </c>
      <c r="D97" s="84">
        <f>SUM(D98:D102)</f>
        <v>-495472.35</v>
      </c>
    </row>
    <row r="98" spans="1:4" x14ac:dyDescent="0.2">
      <c r="A98" s="27">
        <v>2111</v>
      </c>
      <c r="B98" s="23" t="s">
        <v>522</v>
      </c>
      <c r="C98" s="28">
        <v>-297.72000000000003</v>
      </c>
      <c r="D98" s="28">
        <v>-480882.97</v>
      </c>
    </row>
    <row r="99" spans="1:4" x14ac:dyDescent="0.2">
      <c r="A99" s="27">
        <v>2112</v>
      </c>
      <c r="B99" s="23" t="s">
        <v>523</v>
      </c>
      <c r="C99" s="28">
        <v>23328.02</v>
      </c>
      <c r="D99" s="28">
        <v>2925.58</v>
      </c>
    </row>
    <row r="100" spans="1:4" x14ac:dyDescent="0.2">
      <c r="A100" s="27">
        <v>2112</v>
      </c>
      <c r="B100" s="23" t="s">
        <v>524</v>
      </c>
      <c r="C100" s="28">
        <v>-583.16</v>
      </c>
      <c r="D100" s="28">
        <v>-13134.07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-4380.8900000000003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10850.88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10850.88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10850.88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3750623.7300000004</v>
      </c>
      <c r="D145" s="84">
        <f>D48+D49+D103-D109-D112</f>
        <v>2494347.3899999997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showGridLines="0" topLeftCell="A8" workbookViewId="0">
      <selection activeCell="F36" sqref="F36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3" t="s">
        <v>600</v>
      </c>
      <c r="B1" s="174"/>
      <c r="C1" s="175"/>
    </row>
    <row r="2" spans="1:3" s="30" customFormat="1" ht="18" customHeight="1" x14ac:dyDescent="0.3">
      <c r="A2" s="176" t="s">
        <v>505</v>
      </c>
      <c r="B2" s="177"/>
      <c r="C2" s="178"/>
    </row>
    <row r="3" spans="1:3" s="30" customFormat="1" ht="18" customHeight="1" x14ac:dyDescent="0.3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27748519.989999998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27748519.989999998</v>
      </c>
    </row>
    <row r="22" spans="1:3" ht="14.4" customHeight="1" x14ac:dyDescent="0.2">
      <c r="A22" s="197" t="s">
        <v>517</v>
      </c>
      <c r="B22" s="197"/>
      <c r="C22" s="197"/>
    </row>
    <row r="23" spans="1:3" x14ac:dyDescent="0.2">
      <c r="A23" s="196"/>
      <c r="B23" s="196"/>
      <c r="C23" s="196"/>
    </row>
    <row r="137" spans="3:4" x14ac:dyDescent="0.2">
      <c r="C137" s="31">
        <v>0</v>
      </c>
      <c r="D137" s="31">
        <v>0</v>
      </c>
    </row>
    <row r="138" spans="3:4" x14ac:dyDescent="0.2">
      <c r="C138" s="31">
        <v>0</v>
      </c>
    </row>
  </sheetData>
  <mergeCells count="6">
    <mergeCell ref="A22:C23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opLeftCell="A27" workbookViewId="0">
      <selection activeCell="D65" sqref="D65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4" t="s">
        <v>600</v>
      </c>
      <c r="B1" s="185"/>
      <c r="C1" s="186"/>
    </row>
    <row r="2" spans="1:3" s="33" customFormat="1" ht="18.899999999999999" customHeight="1" x14ac:dyDescent="0.3">
      <c r="A2" s="187" t="s">
        <v>507</v>
      </c>
      <c r="B2" s="188"/>
      <c r="C2" s="189"/>
    </row>
    <row r="3" spans="1:3" s="33" customFormat="1" ht="18.899999999999999" customHeight="1" x14ac:dyDescent="0.3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2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24848813.949999999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836867.43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445078.08</v>
      </c>
    </row>
    <row r="12" spans="1:3" x14ac:dyDescent="0.2">
      <c r="A12" s="78">
        <v>2.4</v>
      </c>
      <c r="B12" s="65" t="s">
        <v>158</v>
      </c>
      <c r="C12" s="97">
        <v>71688</v>
      </c>
    </row>
    <row r="13" spans="1:3" x14ac:dyDescent="0.2">
      <c r="A13" s="78">
        <v>2.5</v>
      </c>
      <c r="B13" s="65" t="s">
        <v>159</v>
      </c>
      <c r="C13" s="97">
        <v>105179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214922.35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24011946.52</v>
      </c>
    </row>
    <row r="41" spans="1:3" ht="14.4" customHeight="1" x14ac:dyDescent="0.2">
      <c r="A41" s="197" t="s">
        <v>517</v>
      </c>
      <c r="B41" s="197"/>
      <c r="C41" s="197"/>
    </row>
    <row r="42" spans="1:3" x14ac:dyDescent="0.2">
      <c r="A42" s="196"/>
      <c r="B42" s="196"/>
      <c r="C42" s="196"/>
    </row>
  </sheetData>
  <mergeCells count="6">
    <mergeCell ref="A41:C42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E51" sqref="E51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899999999999999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899999999999999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56668748.880000003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-29061558.390000001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141329.5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-10850.88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-27737669.109999999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-56668748.880000003</v>
      </c>
    </row>
    <row r="51" spans="1:3" x14ac:dyDescent="0.2">
      <c r="A51" s="23">
        <v>8220</v>
      </c>
      <c r="B51" s="112" t="s">
        <v>46</v>
      </c>
      <c r="C51" s="114">
        <v>31588571.100000001</v>
      </c>
    </row>
    <row r="52" spans="1:3" x14ac:dyDescent="0.2">
      <c r="A52" s="23">
        <v>8230</v>
      </c>
      <c r="B52" s="112" t="s">
        <v>599</v>
      </c>
      <c r="C52" s="114">
        <v>-141329.5</v>
      </c>
    </row>
    <row r="53" spans="1:3" x14ac:dyDescent="0.2">
      <c r="A53" s="23">
        <v>8240</v>
      </c>
      <c r="B53" s="112" t="s">
        <v>45</v>
      </c>
      <c r="C53" s="114">
        <v>372693.33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23842.11</v>
      </c>
    </row>
    <row r="56" spans="1:3" x14ac:dyDescent="0.2">
      <c r="A56" s="23">
        <v>8270</v>
      </c>
      <c r="B56" s="112" t="s">
        <v>42</v>
      </c>
      <c r="C56" s="114">
        <v>24824971.84</v>
      </c>
    </row>
    <row r="58" spans="1:3" x14ac:dyDescent="0.2">
      <c r="B58" s="14"/>
    </row>
    <row r="59" spans="1:3" x14ac:dyDescent="0.2">
      <c r="B59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55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</cp:lastModifiedBy>
  <cp:lastPrinted>2024-08-07T22:14:05Z</cp:lastPrinted>
  <dcterms:created xsi:type="dcterms:W3CDTF">2012-12-11T20:36:24Z</dcterms:created>
  <dcterms:modified xsi:type="dcterms:W3CDTF">2024-08-07T22:14:09Z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